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RCD\Downloads\"/>
    </mc:Choice>
  </mc:AlternateContent>
  <xr:revisionPtr revIDLastSave="0" documentId="13_ncr:1_{EF33F911-D0DF-4476-BC0C-585C6C1A2E01}" xr6:coauthVersionLast="47" xr6:coauthVersionMax="47" xr10:uidLastSave="{00000000-0000-0000-0000-000000000000}"/>
  <bookViews>
    <workbookView xWindow="-110" yWindow="-110" windowWidth="19420" windowHeight="10420" tabRatio="851" activeTab="1" xr2:uid="{00000000-000D-0000-FFFF-FFFF00000000}"/>
  </bookViews>
  <sheets>
    <sheet name="Budget Detail" sheetId="1" r:id="rId1"/>
    <sheet name="Budget Filing docs" sheetId="13" r:id="rId2"/>
  </sheets>
  <definedNames>
    <definedName name="_xlnm.Print_Area" localSheetId="0">'Budget Detail'!$A$3:$I$83</definedName>
    <definedName name="_xlnm.Print_Area" localSheetId="1">'Budget Filing docs'!#REF!</definedName>
    <definedName name="Print_Area_MI" localSheetId="0">'Budget Detail'!$A$3:$I$83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1" l="1"/>
  <c r="B77" i="1" l="1"/>
  <c r="H77" i="1" l="1"/>
  <c r="I77" i="1"/>
  <c r="G77" i="1" l="1"/>
  <c r="D77" i="1"/>
  <c r="D48" i="1"/>
  <c r="C77" i="1"/>
  <c r="I48" i="1" l="1"/>
  <c r="H48" i="1"/>
  <c r="G48" i="1"/>
  <c r="C48" i="1"/>
  <c r="B48" i="1"/>
  <c r="A48" i="1"/>
  <c r="G11" i="1" l="1"/>
  <c r="D82" i="1" l="1"/>
  <c r="D60" i="1"/>
  <c r="D42" i="1"/>
  <c r="D38" i="1"/>
  <c r="D33" i="1"/>
  <c r="D11" i="1"/>
  <c r="D55" i="1" l="1"/>
  <c r="D83" i="1" s="1"/>
  <c r="G33" i="1"/>
  <c r="C42" i="1" l="1"/>
  <c r="B42" i="1"/>
  <c r="A33" i="1"/>
  <c r="B33" i="1"/>
  <c r="C33" i="1"/>
  <c r="H33" i="1"/>
  <c r="I33" i="1"/>
  <c r="G36" i="1"/>
  <c r="H11" i="1" l="1"/>
  <c r="I42" i="1"/>
  <c r="H42" i="1"/>
  <c r="I82" i="1"/>
  <c r="H82" i="1"/>
  <c r="G82" i="1"/>
  <c r="I11" i="1"/>
  <c r="G42" i="1"/>
  <c r="A11" i="1"/>
  <c r="C11" i="1"/>
  <c r="B11" i="1"/>
  <c r="C38" i="1"/>
  <c r="C60" i="1"/>
  <c r="B60" i="1"/>
  <c r="A60" i="1"/>
  <c r="B38" i="1"/>
  <c r="A38" i="1"/>
  <c r="G58" i="1"/>
  <c r="A55" i="1" l="1"/>
  <c r="A83" i="1" s="1"/>
  <c r="B55" i="1"/>
  <c r="B83" i="1" s="1"/>
  <c r="C55" i="1"/>
  <c r="C83" i="1" s="1"/>
  <c r="I55" i="1"/>
  <c r="I83" i="1" s="1"/>
  <c r="H55" i="1"/>
  <c r="H83" i="1" s="1"/>
  <c r="G55" i="1"/>
  <c r="G83" i="1" s="1"/>
  <c r="C82" i="1"/>
  <c r="B82" i="1"/>
  <c r="A82" i="1"/>
</calcChain>
</file>

<file path=xl/sharedStrings.xml><?xml version="1.0" encoding="utf-8"?>
<sst xmlns="http://schemas.openxmlformats.org/spreadsheetml/2006/main" count="129" uniqueCount="94">
  <si>
    <t>EXPENDITURE DESCRIPTION</t>
  </si>
  <si>
    <t>ADOPTED</t>
  </si>
  <si>
    <t>BUDGET OFF</t>
  </si>
  <si>
    <t>BUDGET COMM</t>
  </si>
  <si>
    <t>GOV BODY</t>
  </si>
  <si>
    <t>Payroll Expense</t>
  </si>
  <si>
    <t>MATERIALS &amp; SERVICES</t>
  </si>
  <si>
    <t>CAPITAL OUTLAY</t>
  </si>
  <si>
    <t>Miscellaneous</t>
  </si>
  <si>
    <t>CONTINGENCY FUND</t>
  </si>
  <si>
    <t>RESOURCE DESCRIPTION</t>
  </si>
  <si>
    <t>Taxes Collected in Year Levied</t>
  </si>
  <si>
    <t>ACTUAL</t>
  </si>
  <si>
    <t>HISTORICAL DATA</t>
  </si>
  <si>
    <t>PROPOSED BY</t>
  </si>
  <si>
    <t>APPROVED BY</t>
  </si>
  <si>
    <t>ADOPTED BY</t>
  </si>
  <si>
    <t>Total Materials and Services</t>
  </si>
  <si>
    <t>Total Capital Outlay</t>
  </si>
  <si>
    <t>RESOURCES</t>
  </si>
  <si>
    <t>Operating Contingencies</t>
  </si>
  <si>
    <t>Unappropriated  Ending Fund Balance</t>
  </si>
  <si>
    <t>Actual Ending Cash Balance</t>
  </si>
  <si>
    <t>TOTAL RESOURCES</t>
  </si>
  <si>
    <t>TOTAL REQUIREMENTS</t>
  </si>
  <si>
    <t>RAINIER CEMETERY DISTRICT</t>
  </si>
  <si>
    <t>DETAILED EXPENDITURES - GENERAL FUND</t>
  </si>
  <si>
    <t>DETAILED RESOURCES - GENERAL FUND</t>
  </si>
  <si>
    <t>Liner Sales</t>
  </si>
  <si>
    <t>Total Resources, except taxes to be levied</t>
  </si>
  <si>
    <t>Personnel</t>
  </si>
  <si>
    <t>Utilities</t>
  </si>
  <si>
    <t>Contract Services</t>
  </si>
  <si>
    <t>Equipment</t>
  </si>
  <si>
    <t>Land &amp; Building Improvement</t>
  </si>
  <si>
    <t>Taxes Estimated to be Received</t>
  </si>
  <si>
    <t>Fuel</t>
  </si>
  <si>
    <t>Beginning Cash Balance</t>
  </si>
  <si>
    <t>Review</t>
  </si>
  <si>
    <t>Publishing / Advertising</t>
  </si>
  <si>
    <t>Interest Income</t>
  </si>
  <si>
    <t>Dues/Fees/Licenses</t>
  </si>
  <si>
    <t>Travel / Transportation</t>
  </si>
  <si>
    <t>Total Personnel; Services</t>
  </si>
  <si>
    <t>PERSONNEL SERVICES</t>
  </si>
  <si>
    <t>What &amp; Where to File Budget Documents:</t>
  </si>
  <si>
    <t>Columbia County Assessor</t>
  </si>
  <si>
    <t>LB-50 - 2 copies</t>
  </si>
  <si>
    <t>230 Strand Street</t>
  </si>
  <si>
    <t>Budget Resolution - 2 copies</t>
  </si>
  <si>
    <t>St. Helens, OR  97051</t>
  </si>
  <si>
    <t>Ballot Measures for any new tax (if applicable) - 2 copies</t>
  </si>
  <si>
    <t>503-397-2240</t>
  </si>
  <si>
    <t>BY JULY 15TH</t>
  </si>
  <si>
    <t>Columbia County Clerk</t>
  </si>
  <si>
    <t>Budget Detail Sheet</t>
  </si>
  <si>
    <t>Meeting Notices or affidavits of publication</t>
  </si>
  <si>
    <t>Budget Resolution</t>
  </si>
  <si>
    <t>LB-50</t>
  </si>
  <si>
    <t>BY SEPTEMBER 30TH</t>
  </si>
  <si>
    <t>Training</t>
  </si>
  <si>
    <t>Buildings &amp; Property Maintenance/Repairs</t>
  </si>
  <si>
    <t>Strategic Investment Program (SIP)</t>
  </si>
  <si>
    <t>Columbarium Sales</t>
  </si>
  <si>
    <t xml:space="preserve">Donations </t>
  </si>
  <si>
    <t>DEBT SERVICE</t>
  </si>
  <si>
    <t>Interest</t>
  </si>
  <si>
    <t>Principal</t>
  </si>
  <si>
    <t>Total Debt Service</t>
  </si>
  <si>
    <t>Liner Purchases</t>
  </si>
  <si>
    <t>Marker / Monument Purchases</t>
  </si>
  <si>
    <t>Equipment Maintenance / Repairs</t>
  </si>
  <si>
    <t>Plot Sales</t>
  </si>
  <si>
    <t>Open &amp; Close Sales</t>
  </si>
  <si>
    <t>Pet Cemetery Sales</t>
  </si>
  <si>
    <t>Prior Years Taxes</t>
  </si>
  <si>
    <t>Saturday Services</t>
  </si>
  <si>
    <t>Monument / Marker Permit Sales</t>
  </si>
  <si>
    <t>LOAN PROCEEDS FROM WANUA</t>
  </si>
  <si>
    <t xml:space="preserve">Insurance </t>
  </si>
  <si>
    <t>NEW ITEM</t>
  </si>
  <si>
    <t>Professional &amp; Contract Services</t>
  </si>
  <si>
    <t>Elections &amp; Publicity</t>
  </si>
  <si>
    <t>MOVED TO PROFESSIONAL &amp; CONT SERVICES</t>
  </si>
  <si>
    <t>see Elections</t>
  </si>
  <si>
    <t>2023-2024 FISCAL YEAR</t>
  </si>
  <si>
    <t>YR: 20-21</t>
  </si>
  <si>
    <t>YR:  21-22</t>
  </si>
  <si>
    <t>YR: 22-23</t>
  </si>
  <si>
    <t>Moved to Elections &amp; Publicity</t>
  </si>
  <si>
    <t>INTEREST EXPENSE</t>
  </si>
  <si>
    <t>OFFICE EXPENSES &amp; SUPPLIES</t>
  </si>
  <si>
    <t>OPERATING EXPENSES &amp; SUPPLIES</t>
  </si>
  <si>
    <t>ADMIN/MAINTENANCE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</si>
</sst>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0_)"/>
  </numFmts>
  <fonts count="20" x14ac:knownFonts="1">
    <font>
      <sz val="10"/>
      <name val="Courier"/>
    </font>
    <font>
      <sz val="11"/>
      <name val="Times New Roman"/>
      <family val="1"/>
    </font>
    <font>
      <sz val="10"/>
      <name val="Courier"/>
      <family val="3"/>
    </font>
    <font>
      <sz val="8"/>
      <name val="Courier"/>
      <family val="3"/>
    </font>
    <font>
      <b/>
      <sz val="10"/>
      <name val="Courier"/>
      <family val="3"/>
    </font>
    <font>
      <b/>
      <sz val="16"/>
      <name val="Microsoft Sans Serif"/>
      <family val="2"/>
    </font>
    <font>
      <sz val="16"/>
      <name val="Microsoft Sans Serif"/>
      <family val="2"/>
    </font>
    <font>
      <b/>
      <sz val="11"/>
      <name val="Microsoft Sans Serif"/>
      <family val="2"/>
    </font>
    <font>
      <sz val="12"/>
      <name val="Microsoft Sans Serif"/>
      <family val="2"/>
    </font>
    <font>
      <b/>
      <sz val="10"/>
      <name val="Microsoft Sans Serif"/>
      <family val="2"/>
    </font>
    <font>
      <sz val="11"/>
      <name val="Microsoft Sans Serif"/>
      <family val="2"/>
    </font>
    <font>
      <sz val="10"/>
      <name val="Microsoft Sans Serif"/>
      <family val="2"/>
    </font>
    <font>
      <b/>
      <sz val="12"/>
      <name val="Microsoft Sans Serif"/>
      <family val="2"/>
    </font>
    <font>
      <b/>
      <sz val="10"/>
      <name val="Arial"/>
      <family val="2"/>
    </font>
    <font>
      <b/>
      <i/>
      <sz val="11"/>
      <name val="Microsoft Sans Serif"/>
      <family val="2"/>
    </font>
    <font>
      <b/>
      <i/>
      <sz val="10"/>
      <name val="Courier"/>
      <family val="3"/>
    </font>
    <font>
      <b/>
      <i/>
      <sz val="8"/>
      <name val="Microsoft Sans Serif"/>
      <family val="2"/>
    </font>
    <font>
      <b/>
      <sz val="15"/>
      <name val="Courier"/>
      <family val="3"/>
    </font>
    <font>
      <i/>
      <sz val="11"/>
      <name val="Microsoft Sans Serif"/>
      <family val="2"/>
    </font>
    <font>
      <b/>
      <i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164" fontId="0" fillId="0" borderId="0"/>
  </cellStyleXfs>
  <cellXfs count="98">
    <xf numFmtId="164" fontId="0" fillId="0" borderId="0" xfId="0"/>
    <xf numFmtId="164" fontId="1" fillId="0" borderId="0" xfId="0" applyFont="1"/>
    <xf numFmtId="164" fontId="2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NumberFormat="1" applyFont="1"/>
    <xf numFmtId="164" fontId="0" fillId="0" borderId="0" xfId="0" applyAlignment="1">
      <alignment horizontal="left"/>
    </xf>
    <xf numFmtId="164" fontId="0" fillId="0" borderId="0" xfId="0" applyAlignment="1">
      <alignment horizontal="center"/>
    </xf>
    <xf numFmtId="164" fontId="0" fillId="0" borderId="0" xfId="0" applyAlignment="1">
      <alignment horizontal="right"/>
    </xf>
    <xf numFmtId="3" fontId="0" fillId="0" borderId="0" xfId="0" applyNumberFormat="1"/>
    <xf numFmtId="165" fontId="1" fillId="0" borderId="0" xfId="0" applyNumberFormat="1" applyFont="1" applyAlignment="1">
      <alignment horizontal="center"/>
    </xf>
    <xf numFmtId="164" fontId="4" fillId="0" borderId="0" xfId="0" applyFont="1"/>
    <xf numFmtId="164" fontId="5" fillId="0" borderId="0" xfId="0" applyFont="1" applyAlignment="1">
      <alignment horizontal="left"/>
    </xf>
    <xf numFmtId="164" fontId="6" fillId="0" borderId="0" xfId="0" applyFont="1"/>
    <xf numFmtId="164" fontId="7" fillId="0" borderId="0" xfId="0" applyFont="1" applyAlignment="1">
      <alignment horizontal="left"/>
    </xf>
    <xf numFmtId="164" fontId="8" fillId="0" borderId="0" xfId="0" applyFont="1"/>
    <xf numFmtId="164" fontId="7" fillId="0" borderId="3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164" fontId="7" fillId="0" borderId="1" xfId="0" applyFont="1" applyBorder="1" applyAlignment="1">
      <alignment horizontal="left"/>
    </xf>
    <xf numFmtId="164" fontId="7" fillId="0" borderId="1" xfId="0" applyFont="1" applyBorder="1" applyAlignment="1">
      <alignment horizontal="center"/>
    </xf>
    <xf numFmtId="164" fontId="7" fillId="0" borderId="6" xfId="0" applyFont="1" applyBorder="1" applyAlignment="1">
      <alignment horizontal="center"/>
    </xf>
    <xf numFmtId="164" fontId="9" fillId="0" borderId="6" xfId="0" applyFont="1" applyBorder="1" applyAlignment="1">
      <alignment horizontal="center"/>
    </xf>
    <xf numFmtId="164" fontId="7" fillId="0" borderId="7" xfId="0" applyFont="1" applyBorder="1" applyAlignment="1">
      <alignment horizontal="center"/>
    </xf>
    <xf numFmtId="165" fontId="10" fillId="0" borderId="7" xfId="0" applyNumberFormat="1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9" fillId="0" borderId="2" xfId="0" applyFont="1" applyBorder="1" applyAlignment="1">
      <alignment horizontal="center"/>
    </xf>
    <xf numFmtId="165" fontId="10" fillId="0" borderId="7" xfId="0" applyNumberFormat="1" applyFont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10" fillId="0" borderId="3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0" fontId="10" fillId="0" borderId="4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right"/>
    </xf>
    <xf numFmtId="0" fontId="10" fillId="0" borderId="7" xfId="0" applyNumberFormat="1" applyFont="1" applyBorder="1" applyAlignment="1">
      <alignment horizontal="center"/>
    </xf>
    <xf numFmtId="164" fontId="11" fillId="0" borderId="0" xfId="0" applyFont="1"/>
    <xf numFmtId="164" fontId="12" fillId="0" borderId="0" xfId="0" applyFont="1" applyAlignment="1">
      <alignment horizontal="left"/>
    </xf>
    <xf numFmtId="164" fontId="10" fillId="0" borderId="3" xfId="0" applyFont="1" applyBorder="1"/>
    <xf numFmtId="164" fontId="10" fillId="0" borderId="5" xfId="0" applyFont="1" applyBorder="1"/>
    <xf numFmtId="164" fontId="10" fillId="0" borderId="4" xfId="0" applyFont="1" applyBorder="1"/>
    <xf numFmtId="0" fontId="7" fillId="0" borderId="1" xfId="0" applyNumberFormat="1" applyFont="1" applyBorder="1"/>
    <xf numFmtId="3" fontId="7" fillId="0" borderId="0" xfId="0" applyNumberFormat="1" applyFont="1" applyAlignment="1">
      <alignment horizontal="right"/>
    </xf>
    <xf numFmtId="0" fontId="7" fillId="0" borderId="0" xfId="0" applyNumberFormat="1" applyFont="1"/>
    <xf numFmtId="164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3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7" fillId="0" borderId="4" xfId="0" applyNumberFormat="1" applyFont="1" applyBorder="1"/>
    <xf numFmtId="3" fontId="7" fillId="0" borderId="4" xfId="0" applyNumberFormat="1" applyFont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center"/>
    </xf>
    <xf numFmtId="164" fontId="10" fillId="0" borderId="1" xfId="0" applyFont="1" applyBorder="1" applyAlignment="1">
      <alignment horizontal="left"/>
    </xf>
    <xf numFmtId="164" fontId="11" fillId="2" borderId="1" xfId="0" applyFont="1" applyFill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0" fontId="10" fillId="0" borderId="1" xfId="0" applyNumberFormat="1" applyFont="1" applyBorder="1"/>
    <xf numFmtId="3" fontId="10" fillId="2" borderId="1" xfId="0" applyNumberFormat="1" applyFont="1" applyFill="1" applyBorder="1" applyAlignment="1">
      <alignment horizontal="right"/>
    </xf>
    <xf numFmtId="0" fontId="10" fillId="0" borderId="6" xfId="0" applyNumberFormat="1" applyFont="1" applyBorder="1" applyAlignment="1">
      <alignment horizontal="center"/>
    </xf>
    <xf numFmtId="164" fontId="10" fillId="0" borderId="0" xfId="0" applyFont="1" applyAlignment="1">
      <alignment horizontal="left"/>
    </xf>
    <xf numFmtId="164" fontId="9" fillId="0" borderId="1" xfId="0" applyFont="1" applyBorder="1" applyAlignment="1">
      <alignment horizontal="center"/>
    </xf>
    <xf numFmtId="164" fontId="10" fillId="0" borderId="1" xfId="0" applyFont="1" applyBorder="1" applyAlignment="1">
      <alignment horizontal="center"/>
    </xf>
    <xf numFmtId="37" fontId="10" fillId="0" borderId="7" xfId="0" applyNumberFormat="1" applyFont="1" applyBorder="1" applyAlignment="1">
      <alignment horizontal="right"/>
    </xf>
    <xf numFmtId="37" fontId="7" fillId="3" borderId="1" xfId="0" applyNumberFormat="1" applyFont="1" applyFill="1" applyBorder="1" applyAlignment="1">
      <alignment horizontal="right"/>
    </xf>
    <xf numFmtId="164" fontId="10" fillId="0" borderId="6" xfId="0" applyFont="1" applyBorder="1" applyAlignment="1">
      <alignment horizontal="center"/>
    </xf>
    <xf numFmtId="164" fontId="10" fillId="0" borderId="7" xfId="0" applyFont="1" applyBorder="1" applyAlignment="1">
      <alignment horizontal="center"/>
    </xf>
    <xf numFmtId="164" fontId="13" fillId="0" borderId="8" xfId="0" applyFont="1" applyBorder="1"/>
    <xf numFmtId="164" fontId="0" fillId="0" borderId="8" xfId="0" applyBorder="1"/>
    <xf numFmtId="164" fontId="13" fillId="0" borderId="0" xfId="0" applyFont="1"/>
    <xf numFmtId="3" fontId="10" fillId="4" borderId="6" xfId="0" applyNumberFormat="1" applyFont="1" applyFill="1" applyBorder="1" applyAlignment="1">
      <alignment horizontal="right"/>
    </xf>
    <xf numFmtId="164" fontId="10" fillId="5" borderId="3" xfId="0" applyFont="1" applyFill="1" applyBorder="1"/>
    <xf numFmtId="164" fontId="10" fillId="5" borderId="5" xfId="0" applyFont="1" applyFill="1" applyBorder="1"/>
    <xf numFmtId="164" fontId="10" fillId="5" borderId="4" xfId="0" applyFont="1" applyFill="1" applyBorder="1"/>
    <xf numFmtId="1" fontId="10" fillId="0" borderId="7" xfId="0" applyNumberFormat="1" applyFont="1" applyBorder="1" applyAlignment="1">
      <alignment horizontal="right"/>
    </xf>
    <xf numFmtId="3" fontId="10" fillId="0" borderId="4" xfId="0" applyNumberFormat="1" applyFont="1" applyBorder="1"/>
    <xf numFmtId="164" fontId="14" fillId="0" borderId="1" xfId="0" applyFont="1" applyBorder="1" applyAlignment="1">
      <alignment horizontal="center"/>
    </xf>
    <xf numFmtId="164" fontId="15" fillId="0" borderId="0" xfId="0" applyFont="1"/>
    <xf numFmtId="3" fontId="10" fillId="4" borderId="1" xfId="0" applyNumberFormat="1" applyFont="1" applyFill="1" applyBorder="1"/>
    <xf numFmtId="3" fontId="10" fillId="0" borderId="5" xfId="0" applyNumberFormat="1" applyFont="1" applyBorder="1"/>
    <xf numFmtId="165" fontId="18" fillId="0" borderId="7" xfId="0" applyNumberFormat="1" applyFont="1" applyBorder="1" applyAlignment="1">
      <alignment horizontal="center"/>
    </xf>
    <xf numFmtId="37" fontId="16" fillId="0" borderId="7" xfId="0" applyNumberFormat="1" applyFont="1" applyBorder="1" applyAlignment="1">
      <alignment horizontal="right"/>
    </xf>
    <xf numFmtId="37" fontId="16" fillId="0" borderId="7" xfId="0" applyNumberFormat="1" applyFont="1" applyBorder="1" applyAlignment="1">
      <alignment horizontal="center"/>
    </xf>
    <xf numFmtId="164" fontId="7" fillId="0" borderId="3" xfId="0" applyFont="1" applyBorder="1" applyAlignment="1">
      <alignment horizontal="center"/>
    </xf>
    <xf numFmtId="164" fontId="7" fillId="0" borderId="5" xfId="0" applyFont="1" applyBorder="1" applyAlignment="1">
      <alignment horizontal="center"/>
    </xf>
    <xf numFmtId="164" fontId="7" fillId="0" borderId="4" xfId="0" applyFont="1" applyBorder="1" applyAlignment="1">
      <alignment horizontal="center"/>
    </xf>
    <xf numFmtId="37" fontId="16" fillId="0" borderId="10" xfId="0" applyNumberFormat="1" applyFont="1" applyBorder="1" applyAlignment="1">
      <alignment horizontal="center"/>
    </xf>
    <xf numFmtId="37" fontId="16" fillId="0" borderId="0" xfId="0" applyNumberFormat="1" applyFont="1" applyAlignment="1">
      <alignment horizontal="center"/>
    </xf>
    <xf numFmtId="37" fontId="16" fillId="0" borderId="9" xfId="0" applyNumberFormat="1" applyFont="1" applyBorder="1" applyAlignment="1">
      <alignment horizontal="center"/>
    </xf>
    <xf numFmtId="37" fontId="19" fillId="0" borderId="10" xfId="0" applyNumberFormat="1" applyFont="1" applyBorder="1" applyAlignment="1">
      <alignment horizontal="center"/>
    </xf>
    <xf numFmtId="37" fontId="19" fillId="0" borderId="0" xfId="0" applyNumberFormat="1" applyFont="1" applyAlignment="1">
      <alignment horizontal="center"/>
    </xf>
    <xf numFmtId="37" fontId="19" fillId="0" borderId="9" xfId="0" applyNumberFormat="1" applyFont="1" applyBorder="1" applyAlignment="1">
      <alignment horizontal="center"/>
    </xf>
    <xf numFmtId="164" fontId="17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3:P260"/>
  <sheetViews>
    <sheetView view="pageLayout" topLeftCell="A57" zoomScale="110" zoomScaleNormal="75" zoomScalePageLayoutView="110" workbookViewId="0">
      <selection activeCell="I52" sqref="I52"/>
    </sheetView>
  </sheetViews>
  <sheetFormatPr defaultColWidth="12.875" defaultRowHeight="12" x14ac:dyDescent="0.15"/>
  <cols>
    <col min="1" max="1" width="11.625" customWidth="1"/>
    <col min="2" max="2" width="11.375" customWidth="1"/>
    <col min="3" max="3" width="10.875" customWidth="1"/>
    <col min="4" max="4" width="12.375" customWidth="1"/>
    <col min="5" max="5" width="12.875" hidden="1" customWidth="1"/>
    <col min="6" max="6" width="41.25" customWidth="1"/>
    <col min="7" max="7" width="13.75" customWidth="1"/>
  </cols>
  <sheetData>
    <row r="3" spans="1:12" ht="20.25" customHeight="1" x14ac:dyDescent="0.3">
      <c r="A3" s="11" t="s">
        <v>25</v>
      </c>
      <c r="B3" s="12"/>
      <c r="C3" s="12"/>
      <c r="D3" s="12"/>
      <c r="E3" s="12"/>
      <c r="F3" s="12"/>
      <c r="G3" s="40"/>
      <c r="H3" s="12"/>
      <c r="I3" s="12"/>
    </row>
    <row r="4" spans="1:12" ht="14.25" customHeight="1" x14ac:dyDescent="0.25">
      <c r="A4" s="13" t="s">
        <v>26</v>
      </c>
      <c r="B4" s="14"/>
      <c r="C4" s="14"/>
      <c r="D4" s="14"/>
      <c r="E4" s="14"/>
      <c r="F4" s="14"/>
      <c r="G4" s="14"/>
      <c r="H4" s="14"/>
      <c r="I4" s="14"/>
    </row>
    <row r="5" spans="1:12" ht="14.25" x14ac:dyDescent="0.2">
      <c r="A5" s="88" t="s">
        <v>13</v>
      </c>
      <c r="B5" s="89"/>
      <c r="C5" s="90"/>
      <c r="D5" s="18"/>
      <c r="E5" s="18"/>
      <c r="F5" s="19" t="s">
        <v>0</v>
      </c>
      <c r="G5" s="88" t="s">
        <v>85</v>
      </c>
      <c r="H5" s="89"/>
      <c r="I5" s="90"/>
    </row>
    <row r="6" spans="1:12" ht="14.25" x14ac:dyDescent="0.2">
      <c r="A6" s="20" t="s">
        <v>12</v>
      </c>
      <c r="B6" s="20" t="s">
        <v>12</v>
      </c>
      <c r="C6" s="20" t="s">
        <v>1</v>
      </c>
      <c r="D6" s="20" t="s">
        <v>12</v>
      </c>
      <c r="E6" s="20"/>
      <c r="F6" s="20"/>
      <c r="G6" s="21" t="s">
        <v>14</v>
      </c>
      <c r="H6" s="21" t="s">
        <v>15</v>
      </c>
      <c r="I6" s="21" t="s">
        <v>16</v>
      </c>
    </row>
    <row r="7" spans="1:12" ht="14.25" x14ac:dyDescent="0.2">
      <c r="A7" s="22" t="s">
        <v>86</v>
      </c>
      <c r="B7" s="22" t="s">
        <v>87</v>
      </c>
      <c r="C7" s="22" t="s">
        <v>88</v>
      </c>
      <c r="D7" s="22" t="s">
        <v>88</v>
      </c>
      <c r="E7" s="23"/>
      <c r="F7" s="24"/>
      <c r="G7" s="25" t="s">
        <v>2</v>
      </c>
      <c r="H7" s="25" t="s">
        <v>3</v>
      </c>
      <c r="I7" s="25" t="s">
        <v>4</v>
      </c>
    </row>
    <row r="8" spans="1:12" ht="14.25" x14ac:dyDescent="0.2">
      <c r="A8" s="15"/>
      <c r="B8" s="16"/>
      <c r="C8" s="16"/>
      <c r="D8" s="16"/>
      <c r="E8" s="17"/>
      <c r="F8" s="17" t="s">
        <v>44</v>
      </c>
      <c r="G8" s="15"/>
      <c r="H8" s="16"/>
      <c r="I8" s="17"/>
    </row>
    <row r="9" spans="1:12" ht="14.25" customHeight="1" x14ac:dyDescent="0.25">
      <c r="A9" s="68">
        <v>50874.12</v>
      </c>
      <c r="B9" s="68">
        <v>54807</v>
      </c>
      <c r="C9" s="68">
        <v>100000</v>
      </c>
      <c r="D9" s="68">
        <v>104259.87</v>
      </c>
      <c r="E9" s="23"/>
      <c r="F9" s="23" t="s">
        <v>30</v>
      </c>
      <c r="G9" s="68">
        <v>154000</v>
      </c>
      <c r="H9" s="68">
        <v>154000</v>
      </c>
      <c r="I9" s="68">
        <v>156000</v>
      </c>
      <c r="J9" s="68"/>
      <c r="K9" s="9"/>
      <c r="L9" s="9"/>
    </row>
    <row r="10" spans="1:12" ht="18" customHeight="1" x14ac:dyDescent="0.25">
      <c r="A10" s="68">
        <v>35353.019999999997</v>
      </c>
      <c r="B10" s="68">
        <v>9122.5</v>
      </c>
      <c r="C10" s="68">
        <v>18000</v>
      </c>
      <c r="D10" s="68">
        <v>17855.21</v>
      </c>
      <c r="E10" s="23"/>
      <c r="F10" s="23" t="s">
        <v>5</v>
      </c>
      <c r="G10" s="68">
        <v>25000</v>
      </c>
      <c r="H10" s="68">
        <v>25000</v>
      </c>
      <c r="I10" s="68">
        <v>25000</v>
      </c>
      <c r="J10" s="68"/>
      <c r="K10" s="9"/>
      <c r="L10" s="9"/>
    </row>
    <row r="11" spans="1:12" ht="16.5" customHeight="1" x14ac:dyDescent="0.25">
      <c r="A11" s="27">
        <f>SUM(A9:A10)</f>
        <v>86227.14</v>
      </c>
      <c r="B11" s="27">
        <f>SUM(B9:B10)</f>
        <v>63929.5</v>
      </c>
      <c r="C11" s="69">
        <f>SUM(C9:C10)</f>
        <v>118000</v>
      </c>
      <c r="D11" s="69">
        <f>SUM(D9:D10)</f>
        <v>122115.07999999999</v>
      </c>
      <c r="E11" s="28"/>
      <c r="F11" s="29" t="s">
        <v>43</v>
      </c>
      <c r="G11" s="69">
        <f>SUM(G9:G10)</f>
        <v>179000</v>
      </c>
      <c r="H11" s="69">
        <f>SUM(H9:H10)</f>
        <v>179000</v>
      </c>
      <c r="I11" s="69">
        <f>SUM(I9:I10)</f>
        <v>181000</v>
      </c>
      <c r="J11" s="9"/>
      <c r="K11" s="9"/>
      <c r="L11" s="9"/>
    </row>
    <row r="12" spans="1:12" ht="6" customHeight="1" x14ac:dyDescent="0.2">
      <c r="A12" s="30"/>
      <c r="B12" s="30"/>
      <c r="C12" s="30"/>
      <c r="D12" s="30"/>
      <c r="E12" s="31"/>
      <c r="F12" s="32"/>
      <c r="G12" s="33"/>
      <c r="H12" s="30"/>
      <c r="I12" s="30"/>
    </row>
    <row r="13" spans="1:12" s="2" customFormat="1" ht="13.5" customHeight="1" x14ac:dyDescent="0.2">
      <c r="A13" s="34"/>
      <c r="B13" s="35"/>
      <c r="C13" s="35"/>
      <c r="D13" s="35"/>
      <c r="E13" s="36"/>
      <c r="F13" s="29" t="s">
        <v>6</v>
      </c>
      <c r="G13" s="37"/>
      <c r="H13" s="35"/>
      <c r="I13" s="38"/>
    </row>
    <row r="14" spans="1:12" ht="14.25" customHeight="1" x14ac:dyDescent="0.2">
      <c r="A14" s="68">
        <v>15180</v>
      </c>
      <c r="B14" s="68">
        <v>32952.5</v>
      </c>
      <c r="C14" s="68">
        <v>26000</v>
      </c>
      <c r="D14" s="68">
        <v>52104.21</v>
      </c>
      <c r="E14" s="39"/>
      <c r="F14" s="85" t="s">
        <v>81</v>
      </c>
      <c r="G14" s="68">
        <v>32500</v>
      </c>
      <c r="H14" s="68">
        <v>32500</v>
      </c>
      <c r="I14" s="68">
        <v>32500</v>
      </c>
    </row>
    <row r="15" spans="1:12" ht="14.25" customHeight="1" x14ac:dyDescent="0.2">
      <c r="A15" s="68">
        <v>1570</v>
      </c>
      <c r="B15" s="68">
        <v>55563.58</v>
      </c>
      <c r="C15" s="68">
        <v>0</v>
      </c>
      <c r="D15" s="68">
        <v>0</v>
      </c>
      <c r="E15" s="39"/>
      <c r="F15" s="23" t="s">
        <v>32</v>
      </c>
      <c r="G15" s="91" t="s">
        <v>83</v>
      </c>
      <c r="H15" s="92"/>
      <c r="I15" s="93"/>
    </row>
    <row r="16" spans="1:12" ht="14.25" customHeight="1" x14ac:dyDescent="0.2">
      <c r="A16" s="68">
        <v>7101.3</v>
      </c>
      <c r="B16" s="68">
        <v>3537.66</v>
      </c>
      <c r="C16" s="68">
        <v>1500</v>
      </c>
      <c r="D16" s="68">
        <v>3068.12</v>
      </c>
      <c r="E16" s="39"/>
      <c r="F16" s="23" t="s">
        <v>41</v>
      </c>
      <c r="G16" s="68">
        <v>1500</v>
      </c>
      <c r="H16" s="68">
        <v>1500</v>
      </c>
      <c r="I16" s="68">
        <v>1500</v>
      </c>
    </row>
    <row r="17" spans="1:10" ht="14.25" customHeight="1" x14ac:dyDescent="0.2">
      <c r="A17" s="68">
        <v>1327.59</v>
      </c>
      <c r="B17" s="68">
        <v>2259.6</v>
      </c>
      <c r="C17" s="68">
        <v>2500</v>
      </c>
      <c r="D17" s="68">
        <v>762.64</v>
      </c>
      <c r="E17" s="39"/>
      <c r="F17" s="23" t="s">
        <v>82</v>
      </c>
      <c r="G17" s="68">
        <v>750</v>
      </c>
      <c r="H17" s="68">
        <v>750</v>
      </c>
      <c r="I17" s="68">
        <v>750</v>
      </c>
    </row>
    <row r="18" spans="1:10" ht="14.25" customHeight="1" x14ac:dyDescent="0.2">
      <c r="A18" s="68">
        <v>2022.93</v>
      </c>
      <c r="B18" s="68">
        <v>5045.72</v>
      </c>
      <c r="C18" s="68">
        <v>8000</v>
      </c>
      <c r="D18" s="68">
        <v>7112.41</v>
      </c>
      <c r="E18" s="39"/>
      <c r="F18" s="23" t="s">
        <v>36</v>
      </c>
      <c r="G18" s="68">
        <v>7500</v>
      </c>
      <c r="H18" s="68">
        <v>7500</v>
      </c>
      <c r="I18" s="68">
        <v>8000</v>
      </c>
    </row>
    <row r="19" spans="1:10" ht="14.25" customHeight="1" x14ac:dyDescent="0.2">
      <c r="A19" s="68">
        <v>4657</v>
      </c>
      <c r="B19" s="68">
        <v>4714</v>
      </c>
      <c r="C19" s="68">
        <v>5500</v>
      </c>
      <c r="D19" s="68">
        <v>5446</v>
      </c>
      <c r="E19" s="39"/>
      <c r="F19" s="23" t="s">
        <v>79</v>
      </c>
      <c r="G19" s="68">
        <v>6000</v>
      </c>
      <c r="H19" s="68">
        <v>6000</v>
      </c>
      <c r="I19" s="68">
        <v>6000</v>
      </c>
    </row>
    <row r="20" spans="1:10" ht="14.25" customHeight="1" x14ac:dyDescent="0.2">
      <c r="A20" s="68">
        <v>12322.4</v>
      </c>
      <c r="B20" s="68">
        <v>15571.2</v>
      </c>
      <c r="C20" s="68">
        <v>13500</v>
      </c>
      <c r="D20" s="68">
        <v>0</v>
      </c>
      <c r="E20" s="39"/>
      <c r="F20" s="23" t="s">
        <v>69</v>
      </c>
      <c r="G20" s="68">
        <v>13500</v>
      </c>
      <c r="H20" s="68">
        <v>13500</v>
      </c>
      <c r="I20" s="68">
        <v>13500</v>
      </c>
    </row>
    <row r="21" spans="1:10" ht="14.25" customHeight="1" x14ac:dyDescent="0.2">
      <c r="A21" s="68">
        <v>2687.03</v>
      </c>
      <c r="B21" s="68">
        <v>4116</v>
      </c>
      <c r="C21" s="68">
        <v>4500</v>
      </c>
      <c r="D21" s="68">
        <v>4567</v>
      </c>
      <c r="E21" s="39"/>
      <c r="F21" s="23" t="s">
        <v>70</v>
      </c>
      <c r="G21" s="68">
        <v>4500</v>
      </c>
      <c r="H21" s="68">
        <v>4500</v>
      </c>
      <c r="I21" s="68">
        <v>5000</v>
      </c>
    </row>
    <row r="22" spans="1:10" ht="14.25" customHeight="1" x14ac:dyDescent="0.2">
      <c r="A22" s="68">
        <v>385</v>
      </c>
      <c r="B22" s="68">
        <v>23</v>
      </c>
      <c r="C22" s="68">
        <v>0</v>
      </c>
      <c r="D22" s="68">
        <v>977</v>
      </c>
      <c r="E22" s="39"/>
      <c r="F22" s="23" t="s">
        <v>8</v>
      </c>
      <c r="G22" s="68">
        <v>0</v>
      </c>
      <c r="H22" s="68">
        <v>0</v>
      </c>
      <c r="I22" s="68">
        <v>0</v>
      </c>
    </row>
    <row r="23" spans="1:10" ht="14.25" customHeight="1" x14ac:dyDescent="0.2">
      <c r="A23" s="87" t="s">
        <v>80</v>
      </c>
      <c r="B23" s="68">
        <v>712.37</v>
      </c>
      <c r="C23" s="68">
        <v>0</v>
      </c>
      <c r="D23" s="68">
        <v>0</v>
      </c>
      <c r="E23" s="39"/>
      <c r="F23" s="23" t="s">
        <v>90</v>
      </c>
      <c r="G23" s="68">
        <v>800</v>
      </c>
      <c r="H23" s="68">
        <v>800</v>
      </c>
      <c r="I23" s="68">
        <v>800</v>
      </c>
    </row>
    <row r="24" spans="1:10" ht="14.25" customHeight="1" x14ac:dyDescent="0.2">
      <c r="A24" s="68">
        <v>5745.84</v>
      </c>
      <c r="B24" s="68">
        <v>8182.28</v>
      </c>
      <c r="C24" s="68">
        <v>5000</v>
      </c>
      <c r="D24" s="68">
        <v>13642.88</v>
      </c>
      <c r="E24" s="39"/>
      <c r="F24" s="23" t="s">
        <v>91</v>
      </c>
      <c r="G24" s="68">
        <v>15000</v>
      </c>
      <c r="H24" s="68">
        <v>15000</v>
      </c>
      <c r="I24" s="68">
        <v>10000</v>
      </c>
    </row>
    <row r="25" spans="1:10" ht="14.25" customHeight="1" x14ac:dyDescent="0.2">
      <c r="A25" s="68">
        <v>1105.5999999999999</v>
      </c>
      <c r="B25" s="68">
        <v>548.79999999999995</v>
      </c>
      <c r="C25" s="86" t="s">
        <v>84</v>
      </c>
      <c r="D25" s="68">
        <v>0</v>
      </c>
      <c r="E25" s="39"/>
      <c r="F25" s="23" t="s">
        <v>39</v>
      </c>
      <c r="G25" s="94" t="s">
        <v>89</v>
      </c>
      <c r="H25" s="95"/>
      <c r="I25" s="96"/>
    </row>
    <row r="26" spans="1:10" ht="14.25" customHeight="1" x14ac:dyDescent="0.2">
      <c r="A26" s="68">
        <v>4903.8999999999996</v>
      </c>
      <c r="B26" s="68">
        <v>18840.71</v>
      </c>
      <c r="C26" s="68">
        <v>15000</v>
      </c>
      <c r="D26" s="68">
        <v>11502.06</v>
      </c>
      <c r="E26" s="39"/>
      <c r="F26" s="23" t="s">
        <v>61</v>
      </c>
      <c r="G26" s="68">
        <v>10000</v>
      </c>
      <c r="H26" s="68">
        <v>10000</v>
      </c>
      <c r="I26" s="68">
        <v>12000</v>
      </c>
    </row>
    <row r="27" spans="1:10" ht="14.25" customHeight="1" x14ac:dyDescent="0.2">
      <c r="A27" s="68">
        <v>6038.29</v>
      </c>
      <c r="B27" s="68">
        <v>2249.4</v>
      </c>
      <c r="C27" s="68">
        <v>5000</v>
      </c>
      <c r="D27" s="68">
        <v>12013.42</v>
      </c>
      <c r="E27" s="39"/>
      <c r="F27" s="23" t="s">
        <v>71</v>
      </c>
      <c r="G27" s="68">
        <v>12000</v>
      </c>
      <c r="H27" s="68">
        <v>12000</v>
      </c>
      <c r="I27" s="68">
        <v>12000</v>
      </c>
    </row>
    <row r="28" spans="1:10" ht="14.25" customHeight="1" x14ac:dyDescent="0.2">
      <c r="A28" s="68">
        <v>2800</v>
      </c>
      <c r="B28" s="68">
        <v>3200</v>
      </c>
      <c r="C28" s="68">
        <v>0</v>
      </c>
      <c r="D28" s="68">
        <v>0</v>
      </c>
      <c r="E28" s="39"/>
      <c r="F28" s="23" t="s">
        <v>38</v>
      </c>
      <c r="G28" s="91" t="s">
        <v>83</v>
      </c>
      <c r="H28" s="92"/>
      <c r="I28" s="93"/>
      <c r="J28" s="82"/>
    </row>
    <row r="29" spans="1:10" ht="14.25" customHeight="1" x14ac:dyDescent="0.2">
      <c r="A29" s="68">
        <v>3737.69</v>
      </c>
      <c r="B29" s="68">
        <v>2689.44</v>
      </c>
      <c r="C29" s="68">
        <v>5000</v>
      </c>
      <c r="D29" s="68">
        <v>3982.85</v>
      </c>
      <c r="E29" s="39"/>
      <c r="F29" s="23" t="s">
        <v>92</v>
      </c>
      <c r="G29" s="68">
        <v>6000</v>
      </c>
      <c r="H29" s="68">
        <v>6000</v>
      </c>
      <c r="I29" s="68">
        <v>6000</v>
      </c>
    </row>
    <row r="30" spans="1:10" ht="14.25" customHeight="1" x14ac:dyDescent="0.2">
      <c r="A30" s="68">
        <v>0</v>
      </c>
      <c r="B30" s="68">
        <v>0</v>
      </c>
      <c r="C30" s="68">
        <v>0</v>
      </c>
      <c r="D30" s="68">
        <v>409.73</v>
      </c>
      <c r="E30" s="39"/>
      <c r="F30" s="23" t="s">
        <v>60</v>
      </c>
      <c r="G30" s="68">
        <v>0</v>
      </c>
      <c r="H30" s="68">
        <v>0</v>
      </c>
      <c r="I30" s="68">
        <v>0</v>
      </c>
    </row>
    <row r="31" spans="1:10" ht="14.25" customHeight="1" x14ac:dyDescent="0.2">
      <c r="A31" s="68">
        <v>139.44</v>
      </c>
      <c r="B31" s="68">
        <v>2010.99</v>
      </c>
      <c r="C31" s="68">
        <v>2000</v>
      </c>
      <c r="D31" s="68">
        <v>456.05</v>
      </c>
      <c r="E31" s="39"/>
      <c r="F31" s="23" t="s">
        <v>42</v>
      </c>
      <c r="G31" s="68">
        <v>500</v>
      </c>
      <c r="H31" s="68">
        <v>500</v>
      </c>
      <c r="I31" s="68">
        <v>500</v>
      </c>
    </row>
    <row r="32" spans="1:10" ht="14.25" customHeight="1" x14ac:dyDescent="0.2">
      <c r="A32" s="68">
        <v>11799.93</v>
      </c>
      <c r="B32" s="68">
        <v>14379.66</v>
      </c>
      <c r="C32" s="68">
        <v>16000</v>
      </c>
      <c r="D32" s="68">
        <v>14861.6</v>
      </c>
      <c r="E32" s="39"/>
      <c r="F32" s="23" t="s">
        <v>31</v>
      </c>
      <c r="G32" s="68">
        <v>16000</v>
      </c>
      <c r="H32" s="68">
        <v>16000</v>
      </c>
      <c r="I32" s="68">
        <v>16000</v>
      </c>
    </row>
    <row r="33" spans="1:9" ht="14.25" customHeight="1" x14ac:dyDescent="0.2">
      <c r="A33" s="27">
        <f>SUM(A14:A32)</f>
        <v>83523.94</v>
      </c>
      <c r="B33" s="27">
        <f>SUM(B14:B32)</f>
        <v>176596.90999999997</v>
      </c>
      <c r="C33" s="27">
        <f>SUM(C14:C32)</f>
        <v>109500</v>
      </c>
      <c r="D33" s="27">
        <f>SUM(D14:D32)</f>
        <v>130905.97000000002</v>
      </c>
      <c r="E33" s="29"/>
      <c r="F33" s="29" t="s">
        <v>17</v>
      </c>
      <c r="G33" s="27">
        <f>SUM(G14:G32)</f>
        <v>126550</v>
      </c>
      <c r="H33" s="27">
        <f>SUM(H14:H32)</f>
        <v>126550</v>
      </c>
      <c r="I33" s="27">
        <f>SUM(I14:I32)</f>
        <v>124550</v>
      </c>
    </row>
    <row r="34" spans="1:9" ht="20.25" x14ac:dyDescent="0.3">
      <c r="A34" s="11" t="s">
        <v>25</v>
      </c>
      <c r="B34" s="12"/>
      <c r="C34" s="12"/>
      <c r="D34" s="12"/>
      <c r="E34" s="12"/>
      <c r="F34" s="12"/>
      <c r="G34" s="40"/>
      <c r="H34" s="12"/>
      <c r="I34" s="12"/>
    </row>
    <row r="35" spans="1:9" ht="15.75" x14ac:dyDescent="0.25">
      <c r="A35" s="41" t="s">
        <v>26</v>
      </c>
      <c r="B35" s="14"/>
      <c r="C35" s="14"/>
      <c r="D35" s="14"/>
      <c r="E35" s="14"/>
      <c r="F35" s="14"/>
      <c r="G35" s="14"/>
      <c r="H35" s="14"/>
      <c r="I35" s="14"/>
    </row>
    <row r="36" spans="1:9" ht="14.25" x14ac:dyDescent="0.2">
      <c r="A36" s="88" t="s">
        <v>13</v>
      </c>
      <c r="B36" s="89"/>
      <c r="C36" s="90"/>
      <c r="D36" s="18"/>
      <c r="E36" s="18"/>
      <c r="F36" s="19" t="s">
        <v>0</v>
      </c>
      <c r="G36" s="88" t="str">
        <f>G5</f>
        <v>2023-2024 FISCAL YEAR</v>
      </c>
      <c r="H36" s="89"/>
      <c r="I36" s="90"/>
    </row>
    <row r="37" spans="1:9" ht="14.25" x14ac:dyDescent="0.2">
      <c r="A37" s="20" t="s">
        <v>12</v>
      </c>
      <c r="B37" s="20" t="s">
        <v>12</v>
      </c>
      <c r="C37" s="20" t="s">
        <v>1</v>
      </c>
      <c r="D37" s="20" t="s">
        <v>12</v>
      </c>
      <c r="E37" s="20"/>
      <c r="F37" s="20"/>
      <c r="G37" s="21" t="s">
        <v>14</v>
      </c>
      <c r="H37" s="21" t="s">
        <v>15</v>
      </c>
      <c r="I37" s="21" t="s">
        <v>16</v>
      </c>
    </row>
    <row r="38" spans="1:9" ht="14.25" x14ac:dyDescent="0.2">
      <c r="A38" s="24" t="str">
        <f>A7</f>
        <v>YR: 20-21</v>
      </c>
      <c r="B38" s="24" t="str">
        <f>B7</f>
        <v>YR:  21-22</v>
      </c>
      <c r="C38" s="24" t="str">
        <f>C7</f>
        <v>YR: 22-23</v>
      </c>
      <c r="D38" s="24" t="str">
        <f>D7</f>
        <v>YR: 22-23</v>
      </c>
      <c r="E38" s="24"/>
      <c r="F38" s="24"/>
      <c r="G38" s="25" t="s">
        <v>2</v>
      </c>
      <c r="H38" s="25" t="s">
        <v>3</v>
      </c>
      <c r="I38" s="25" t="s">
        <v>4</v>
      </c>
    </row>
    <row r="39" spans="1:9" ht="14.25" x14ac:dyDescent="0.2">
      <c r="A39" s="42"/>
      <c r="B39" s="43"/>
      <c r="C39" s="43"/>
      <c r="D39" s="43"/>
      <c r="E39" s="44"/>
      <c r="F39" s="19" t="s">
        <v>7</v>
      </c>
      <c r="G39" s="42"/>
      <c r="H39" s="43"/>
      <c r="I39" s="44"/>
    </row>
    <row r="40" spans="1:9" ht="14.25" x14ac:dyDescent="0.2">
      <c r="A40" s="26"/>
      <c r="B40" s="26">
        <v>0</v>
      </c>
      <c r="C40" s="68">
        <v>20000</v>
      </c>
      <c r="D40" s="68">
        <v>10990</v>
      </c>
      <c r="E40" s="39"/>
      <c r="F40" s="23" t="s">
        <v>33</v>
      </c>
      <c r="G40" s="68">
        <v>24500</v>
      </c>
      <c r="H40" s="68">
        <v>24500</v>
      </c>
      <c r="I40" s="68">
        <v>20000</v>
      </c>
    </row>
    <row r="41" spans="1:9" ht="14.25" x14ac:dyDescent="0.2">
      <c r="A41" s="26">
        <v>0</v>
      </c>
      <c r="B41" s="26">
        <v>41290.699999999997</v>
      </c>
      <c r="C41" s="68">
        <v>17000</v>
      </c>
      <c r="D41" s="68">
        <v>3700</v>
      </c>
      <c r="E41" s="39"/>
      <c r="F41" s="23" t="s">
        <v>34</v>
      </c>
      <c r="G41" s="68">
        <v>15000</v>
      </c>
      <c r="H41" s="68">
        <v>15000</v>
      </c>
      <c r="I41" s="68">
        <v>15000</v>
      </c>
    </row>
    <row r="42" spans="1:9" ht="14.25" x14ac:dyDescent="0.2">
      <c r="A42" s="27"/>
      <c r="B42" s="27">
        <f>SUM(B40,B41)</f>
        <v>41290.699999999997</v>
      </c>
      <c r="C42" s="27">
        <f>SUM(C40,C41)</f>
        <v>37000</v>
      </c>
      <c r="D42" s="27">
        <f>SUM(D40,D41)</f>
        <v>14690</v>
      </c>
      <c r="E42" s="45"/>
      <c r="F42" s="19" t="s">
        <v>18</v>
      </c>
      <c r="G42" s="27">
        <f>SUM(G40:G41)</f>
        <v>39500</v>
      </c>
      <c r="H42" s="27">
        <f>SUM(H40:H41)</f>
        <v>39500</v>
      </c>
      <c r="I42" s="27">
        <f>SUM(I40:I41)</f>
        <v>35000</v>
      </c>
    </row>
    <row r="43" spans="1:9" ht="14.25" x14ac:dyDescent="0.2">
      <c r="A43" s="46"/>
      <c r="B43" s="46"/>
      <c r="C43" s="46"/>
      <c r="D43" s="46"/>
      <c r="E43" s="47"/>
      <c r="F43" s="48"/>
      <c r="G43" s="46"/>
      <c r="H43" s="46"/>
      <c r="I43" s="46"/>
    </row>
    <row r="44" spans="1:9" ht="6" customHeight="1" x14ac:dyDescent="0.2">
      <c r="A44" s="46"/>
      <c r="B44" s="46"/>
      <c r="C44" s="46"/>
      <c r="D44" s="46"/>
      <c r="E44" s="47"/>
      <c r="F44" s="48"/>
      <c r="G44" s="46"/>
      <c r="H44" s="46"/>
      <c r="I44" s="46"/>
    </row>
    <row r="45" spans="1:9" ht="14.25" x14ac:dyDescent="0.2">
      <c r="A45" s="76"/>
      <c r="B45" s="77"/>
      <c r="C45" s="77"/>
      <c r="D45" s="77"/>
      <c r="E45" s="44"/>
      <c r="F45" s="19" t="s">
        <v>65</v>
      </c>
      <c r="G45" s="76"/>
      <c r="H45" s="77"/>
      <c r="I45" s="78"/>
    </row>
    <row r="46" spans="1:9" ht="14.25" x14ac:dyDescent="0.2">
      <c r="A46" s="79">
        <v>13509.71</v>
      </c>
      <c r="B46" s="79">
        <v>12928.96</v>
      </c>
      <c r="C46" s="68">
        <v>13500</v>
      </c>
      <c r="D46" s="68">
        <v>10371.77</v>
      </c>
      <c r="E46" s="64"/>
      <c r="F46" s="23" t="s">
        <v>66</v>
      </c>
      <c r="G46" s="68">
        <v>13500</v>
      </c>
      <c r="H46" s="68">
        <v>13500</v>
      </c>
      <c r="I46" s="68">
        <v>13500</v>
      </c>
    </row>
    <row r="47" spans="1:9" ht="14.25" x14ac:dyDescent="0.2">
      <c r="A47" s="79">
        <v>5578.57</v>
      </c>
      <c r="B47" s="79">
        <v>10959.32</v>
      </c>
      <c r="C47" s="68">
        <v>12000</v>
      </c>
      <c r="D47" s="68">
        <v>11916.51</v>
      </c>
      <c r="E47" s="39"/>
      <c r="F47" s="23" t="s">
        <v>67</v>
      </c>
      <c r="G47" s="68">
        <v>15000</v>
      </c>
      <c r="H47" s="68">
        <v>15000</v>
      </c>
      <c r="I47" s="68">
        <v>15000</v>
      </c>
    </row>
    <row r="48" spans="1:9" ht="14.25" x14ac:dyDescent="0.2">
      <c r="A48" s="27">
        <f>SUM(A46:A47)</f>
        <v>19088.28</v>
      </c>
      <c r="B48" s="27">
        <f>SUM(B46:B47)</f>
        <v>23888.28</v>
      </c>
      <c r="C48" s="27">
        <f>SUM(C46:C47)</f>
        <v>25500</v>
      </c>
      <c r="D48" s="27">
        <f>SUM(D46:D47)</f>
        <v>22288.28</v>
      </c>
      <c r="E48" s="45"/>
      <c r="F48" s="19" t="s">
        <v>68</v>
      </c>
      <c r="G48" s="27">
        <f>SUM(G46:G47)</f>
        <v>28500</v>
      </c>
      <c r="H48" s="27">
        <f>SUM(H46:H47)</f>
        <v>28500</v>
      </c>
      <c r="I48" s="27">
        <f>SUM(I46:I47)</f>
        <v>28500</v>
      </c>
    </row>
    <row r="49" spans="1:12" ht="14.25" x14ac:dyDescent="0.2">
      <c r="A49" s="51"/>
      <c r="B49" s="52"/>
      <c r="C49" s="52"/>
      <c r="D49" s="52"/>
      <c r="E49" s="53"/>
      <c r="F49" s="19"/>
      <c r="G49" s="51"/>
      <c r="H49" s="52"/>
      <c r="I49" s="54"/>
    </row>
    <row r="50" spans="1:12" ht="14.25" x14ac:dyDescent="0.2">
      <c r="A50" s="51"/>
      <c r="B50" s="52"/>
      <c r="C50" s="52"/>
      <c r="D50" s="52"/>
      <c r="E50" s="53"/>
      <c r="F50" s="81" t="s">
        <v>9</v>
      </c>
      <c r="G50" s="51"/>
      <c r="H50" s="52"/>
      <c r="I50" s="54"/>
    </row>
    <row r="51" spans="1:12" ht="14.25" x14ac:dyDescent="0.2">
      <c r="A51" s="55"/>
      <c r="B51" s="55"/>
      <c r="C51" s="56">
        <v>5391</v>
      </c>
      <c r="D51" s="56">
        <v>0</v>
      </c>
      <c r="E51" s="57"/>
      <c r="F51" s="67" t="s">
        <v>20</v>
      </c>
      <c r="G51" s="56">
        <v>5352</v>
      </c>
      <c r="H51" s="56">
        <v>5352</v>
      </c>
      <c r="I51" s="56">
        <v>5052</v>
      </c>
    </row>
    <row r="52" spans="1:12" ht="14.25" x14ac:dyDescent="0.2">
      <c r="A52" s="46"/>
      <c r="B52" s="46"/>
      <c r="C52" s="46"/>
      <c r="D52" s="46"/>
      <c r="E52" s="49"/>
      <c r="F52" s="50"/>
      <c r="G52" s="46"/>
      <c r="H52" s="46"/>
      <c r="I52" s="46"/>
    </row>
    <row r="53" spans="1:12" ht="14.25" x14ac:dyDescent="0.2">
      <c r="A53" s="59"/>
      <c r="B53" s="59"/>
      <c r="C53" s="60">
        <v>500</v>
      </c>
      <c r="D53" s="60">
        <v>0</v>
      </c>
      <c r="E53" s="57"/>
      <c r="F53" s="81" t="s">
        <v>21</v>
      </c>
      <c r="G53" s="60">
        <v>500</v>
      </c>
      <c r="H53" s="60">
        <v>500</v>
      </c>
      <c r="I53" s="60">
        <v>500</v>
      </c>
    </row>
    <row r="54" spans="1:12" ht="21.75" customHeight="1" x14ac:dyDescent="0.2">
      <c r="A54" s="60">
        <v>60175</v>
      </c>
      <c r="B54" s="60">
        <v>38635.69</v>
      </c>
      <c r="C54" s="63"/>
      <c r="D54" s="63"/>
      <c r="E54" s="62"/>
      <c r="F54" s="19" t="s">
        <v>22</v>
      </c>
      <c r="G54" s="55"/>
      <c r="H54" s="63"/>
      <c r="I54" s="63"/>
    </row>
    <row r="55" spans="1:12" ht="14.25" x14ac:dyDescent="0.2">
      <c r="A55" s="27">
        <f>SUM(A11+A33+A42+A48+A54)</f>
        <v>249014.36000000002</v>
      </c>
      <c r="B55" s="27">
        <f>SUM(B11+B33+B42+B48+B54)</f>
        <v>344341.08</v>
      </c>
      <c r="C55" s="27">
        <f>SUM(C11+C33+C42+C48+C51+C53)</f>
        <v>295891</v>
      </c>
      <c r="D55" s="27">
        <f>SUM(D11+D33+D42+D48+D51+D53)</f>
        <v>289999.32999999996</v>
      </c>
      <c r="E55" s="28"/>
      <c r="F55" s="19" t="s">
        <v>24</v>
      </c>
      <c r="G55" s="27">
        <f>SUM(G11+G33+G42+G48+G51+G53+G54)</f>
        <v>379402</v>
      </c>
      <c r="H55" s="27">
        <f>SUM(H11+H33+H42+H48+H51+H53+H54)</f>
        <v>379402</v>
      </c>
      <c r="I55" s="27">
        <f>SUM(I11+I33+I42+I48+I51+I53+I54)</f>
        <v>374602</v>
      </c>
    </row>
    <row r="56" spans="1:12" ht="20.25" x14ac:dyDescent="0.3">
      <c r="A56" s="11" t="s">
        <v>25</v>
      </c>
      <c r="B56" s="12"/>
      <c r="C56" s="12"/>
      <c r="D56" s="12"/>
      <c r="E56" s="12"/>
      <c r="F56" s="12"/>
      <c r="G56" s="12"/>
      <c r="H56" s="12"/>
      <c r="I56" s="12"/>
    </row>
    <row r="57" spans="1:12" ht="15.75" x14ac:dyDescent="0.25">
      <c r="A57" s="41" t="s">
        <v>27</v>
      </c>
      <c r="B57" s="14"/>
      <c r="C57" s="14"/>
      <c r="D57" s="14"/>
      <c r="E57" s="14"/>
      <c r="F57" s="14"/>
      <c r="G57" s="14"/>
      <c r="H57" s="14"/>
      <c r="I57" s="14"/>
    </row>
    <row r="58" spans="1:12" ht="14.25" x14ac:dyDescent="0.2">
      <c r="A58" s="88" t="s">
        <v>13</v>
      </c>
      <c r="B58" s="89"/>
      <c r="C58" s="90"/>
      <c r="D58" s="18"/>
      <c r="E58" s="18"/>
      <c r="F58" s="19" t="s">
        <v>10</v>
      </c>
      <c r="G58" s="88" t="str">
        <f>G5</f>
        <v>2023-2024 FISCAL YEAR</v>
      </c>
      <c r="H58" s="89"/>
      <c r="I58" s="90"/>
    </row>
    <row r="59" spans="1:12" ht="14.25" x14ac:dyDescent="0.2">
      <c r="A59" s="20" t="s">
        <v>12</v>
      </c>
      <c r="B59" s="20" t="s">
        <v>12</v>
      </c>
      <c r="C59" s="20" t="s">
        <v>1</v>
      </c>
      <c r="D59" s="20" t="s">
        <v>12</v>
      </c>
      <c r="E59" s="20"/>
      <c r="F59" s="20"/>
      <c r="G59" s="21" t="s">
        <v>14</v>
      </c>
      <c r="H59" s="21" t="s">
        <v>15</v>
      </c>
      <c r="I59" s="21" t="s">
        <v>16</v>
      </c>
    </row>
    <row r="60" spans="1:12" ht="14.25" x14ac:dyDescent="0.2">
      <c r="A60" s="24" t="str">
        <f>A7</f>
        <v>YR: 20-21</v>
      </c>
      <c r="B60" s="24" t="str">
        <f>B7</f>
        <v>YR:  21-22</v>
      </c>
      <c r="C60" s="24" t="str">
        <f>C7</f>
        <v>YR: 22-23</v>
      </c>
      <c r="D60" s="24" t="str">
        <f>D7</f>
        <v>YR: 22-23</v>
      </c>
      <c r="E60" s="24"/>
      <c r="F60" s="24"/>
      <c r="G60" s="25" t="s">
        <v>2</v>
      </c>
      <c r="H60" s="25" t="s">
        <v>3</v>
      </c>
      <c r="I60" s="25" t="s">
        <v>4</v>
      </c>
    </row>
    <row r="61" spans="1:12" ht="14.25" x14ac:dyDescent="0.2">
      <c r="A61" s="42"/>
      <c r="B61" s="43"/>
      <c r="C61" s="43"/>
      <c r="D61" s="43"/>
      <c r="E61" s="44"/>
      <c r="F61" s="19" t="s">
        <v>19</v>
      </c>
      <c r="G61" s="42"/>
      <c r="H61" s="43"/>
      <c r="I61" s="44"/>
    </row>
    <row r="62" spans="1:12" ht="14.25" x14ac:dyDescent="0.2">
      <c r="A62" s="61">
        <v>-2225</v>
      </c>
      <c r="B62" s="61">
        <v>59405.38</v>
      </c>
      <c r="C62" s="61">
        <v>30000</v>
      </c>
      <c r="D62" s="61">
        <v>38635.69</v>
      </c>
      <c r="E62" s="64"/>
      <c r="F62" s="70" t="s">
        <v>37</v>
      </c>
      <c r="G62" s="61">
        <v>60000</v>
      </c>
      <c r="H62" s="61">
        <v>60000</v>
      </c>
      <c r="I62" s="61">
        <v>55000</v>
      </c>
    </row>
    <row r="63" spans="1:12" ht="14.25" x14ac:dyDescent="0.2">
      <c r="A63" s="61">
        <v>9855</v>
      </c>
      <c r="B63" s="61">
        <v>6054</v>
      </c>
      <c r="C63" s="61">
        <v>6500</v>
      </c>
      <c r="D63" s="61">
        <v>12496.11</v>
      </c>
      <c r="E63" s="39"/>
      <c r="F63" s="71" t="s">
        <v>63</v>
      </c>
      <c r="G63" s="61">
        <v>12000</v>
      </c>
      <c r="H63" s="61">
        <v>12000</v>
      </c>
      <c r="I63" s="61">
        <v>12000</v>
      </c>
    </row>
    <row r="64" spans="1:12" ht="14.25" x14ac:dyDescent="0.2">
      <c r="A64" s="61">
        <v>11797</v>
      </c>
      <c r="B64" s="61">
        <v>0</v>
      </c>
      <c r="C64" s="61">
        <v>500</v>
      </c>
      <c r="D64" s="61">
        <v>0</v>
      </c>
      <c r="E64" s="39"/>
      <c r="F64" s="71" t="s">
        <v>64</v>
      </c>
      <c r="G64" s="61">
        <v>250</v>
      </c>
      <c r="H64" s="61">
        <v>250</v>
      </c>
      <c r="I64" s="61">
        <v>250</v>
      </c>
      <c r="L64" s="10"/>
    </row>
    <row r="65" spans="1:11" ht="14.25" x14ac:dyDescent="0.2">
      <c r="A65" s="61">
        <v>56423</v>
      </c>
      <c r="B65" s="61">
        <v>25717.599999999999</v>
      </c>
      <c r="C65" s="61">
        <v>25000</v>
      </c>
      <c r="D65" s="61">
        <v>29393.99</v>
      </c>
      <c r="E65" s="39"/>
      <c r="F65" s="71" t="s">
        <v>72</v>
      </c>
      <c r="G65" s="61">
        <v>30000</v>
      </c>
      <c r="H65" s="61">
        <v>30000</v>
      </c>
      <c r="I65" s="61">
        <v>30000</v>
      </c>
      <c r="K65" s="8"/>
    </row>
    <row r="66" spans="1:11" ht="14.25" x14ac:dyDescent="0.2">
      <c r="A66" s="61">
        <v>165.07</v>
      </c>
      <c r="B66" s="61">
        <v>239.9</v>
      </c>
      <c r="C66" s="61">
        <v>225</v>
      </c>
      <c r="D66" s="61">
        <v>1364.37</v>
      </c>
      <c r="E66" s="39"/>
      <c r="F66" s="71" t="s">
        <v>40</v>
      </c>
      <c r="G66" s="61">
        <v>1300</v>
      </c>
      <c r="H66" s="61">
        <v>1300</v>
      </c>
      <c r="I66" s="61">
        <v>1500</v>
      </c>
      <c r="K66" s="8"/>
    </row>
    <row r="67" spans="1:11" ht="14.25" x14ac:dyDescent="0.2">
      <c r="A67" s="61">
        <v>17449</v>
      </c>
      <c r="B67" s="61">
        <v>10332</v>
      </c>
      <c r="C67" s="61">
        <v>9000</v>
      </c>
      <c r="D67" s="61">
        <v>17204</v>
      </c>
      <c r="E67" s="39"/>
      <c r="F67" s="71" t="s">
        <v>28</v>
      </c>
      <c r="G67" s="61">
        <v>17000</v>
      </c>
      <c r="H67" s="61">
        <v>17000</v>
      </c>
      <c r="I67" s="61">
        <v>17000</v>
      </c>
      <c r="K67" s="8"/>
    </row>
    <row r="68" spans="1:11" ht="14.25" x14ac:dyDescent="0.2">
      <c r="A68" s="61">
        <v>23900.93</v>
      </c>
      <c r="B68" s="61">
        <v>29037.85</v>
      </c>
      <c r="C68" s="61">
        <v>5000</v>
      </c>
      <c r="D68" s="61">
        <v>6831.39</v>
      </c>
      <c r="E68" s="39"/>
      <c r="F68" s="71" t="s">
        <v>8</v>
      </c>
      <c r="G68" s="61">
        <v>5000</v>
      </c>
      <c r="H68" s="61">
        <v>5000</v>
      </c>
      <c r="I68" s="61">
        <v>5000</v>
      </c>
      <c r="K68" s="8"/>
    </row>
    <row r="69" spans="1:11" ht="14.25" x14ac:dyDescent="0.2">
      <c r="A69" s="84">
        <v>352</v>
      </c>
      <c r="B69" s="84">
        <v>2200</v>
      </c>
      <c r="C69" s="61">
        <v>2000</v>
      </c>
      <c r="D69" s="80">
        <v>3172</v>
      </c>
      <c r="E69" s="39"/>
      <c r="F69" s="71" t="s">
        <v>93</v>
      </c>
      <c r="G69" s="61">
        <v>3000</v>
      </c>
      <c r="H69" s="61">
        <v>3000</v>
      </c>
      <c r="I69" s="61">
        <v>3000</v>
      </c>
      <c r="K69" s="8"/>
    </row>
    <row r="70" spans="1:11" ht="14.25" x14ac:dyDescent="0.2">
      <c r="A70" s="61">
        <v>33777</v>
      </c>
      <c r="B70" s="61">
        <v>26361</v>
      </c>
      <c r="C70" s="61">
        <v>22000</v>
      </c>
      <c r="D70" s="61">
        <v>37604.83</v>
      </c>
      <c r="E70" s="39"/>
      <c r="F70" s="71" t="s">
        <v>73</v>
      </c>
      <c r="G70" s="61">
        <v>38000</v>
      </c>
      <c r="H70" s="61">
        <v>38000</v>
      </c>
      <c r="I70" s="61">
        <v>38000</v>
      </c>
      <c r="K70" s="8"/>
    </row>
    <row r="71" spans="1:11" ht="14.25" x14ac:dyDescent="0.2">
      <c r="A71" s="61">
        <v>400</v>
      </c>
      <c r="B71" s="61">
        <v>0</v>
      </c>
      <c r="C71" s="61">
        <v>250</v>
      </c>
      <c r="D71" s="61">
        <v>270</v>
      </c>
      <c r="E71" s="39"/>
      <c r="F71" s="71" t="s">
        <v>74</v>
      </c>
      <c r="G71" s="61">
        <v>250</v>
      </c>
      <c r="H71" s="61">
        <v>250</v>
      </c>
      <c r="I71" s="61">
        <v>250</v>
      </c>
      <c r="K71" s="8"/>
    </row>
    <row r="72" spans="1:11" ht="14.25" x14ac:dyDescent="0.2">
      <c r="A72" s="61">
        <v>4132.21</v>
      </c>
      <c r="B72" s="61">
        <v>5576.4</v>
      </c>
      <c r="C72" s="61">
        <v>5500</v>
      </c>
      <c r="D72" s="61">
        <v>4094.18</v>
      </c>
      <c r="E72" s="39"/>
      <c r="F72" s="71" t="s">
        <v>75</v>
      </c>
      <c r="G72" s="61">
        <v>5000</v>
      </c>
      <c r="H72" s="61">
        <v>5000</v>
      </c>
      <c r="I72" s="61">
        <v>4500</v>
      </c>
      <c r="K72" s="8"/>
    </row>
    <row r="73" spans="1:11" ht="14.25" x14ac:dyDescent="0.2">
      <c r="A73" s="61">
        <v>7265</v>
      </c>
      <c r="B73" s="61">
        <v>6816</v>
      </c>
      <c r="C73" s="61">
        <v>6700</v>
      </c>
      <c r="D73" s="61">
        <v>3981</v>
      </c>
      <c r="E73" s="39"/>
      <c r="F73" s="71" t="s">
        <v>76</v>
      </c>
      <c r="G73" s="61">
        <v>5000</v>
      </c>
      <c r="H73" s="61">
        <v>5000</v>
      </c>
      <c r="I73" s="61">
        <v>5000</v>
      </c>
      <c r="K73" s="8"/>
    </row>
    <row r="74" spans="1:11" ht="14.25" x14ac:dyDescent="0.2">
      <c r="A74" s="75">
        <v>4537</v>
      </c>
      <c r="B74" s="75">
        <v>6979</v>
      </c>
      <c r="C74" s="61">
        <v>6500</v>
      </c>
      <c r="D74" s="61">
        <v>9061.51</v>
      </c>
      <c r="E74" s="39"/>
      <c r="F74" s="23" t="s">
        <v>77</v>
      </c>
      <c r="G74" s="61">
        <v>8500</v>
      </c>
      <c r="H74" s="61">
        <v>8500</v>
      </c>
      <c r="I74" s="61">
        <v>9000</v>
      </c>
      <c r="K74" s="8"/>
    </row>
    <row r="75" spans="1:11" ht="14.25" x14ac:dyDescent="0.2">
      <c r="A75" s="83">
        <v>6863.45</v>
      </c>
      <c r="B75" s="83">
        <v>11509</v>
      </c>
      <c r="C75" s="61">
        <v>11500</v>
      </c>
      <c r="D75" s="80">
        <v>10989.56</v>
      </c>
      <c r="E75" s="39"/>
      <c r="F75" s="23" t="s">
        <v>62</v>
      </c>
      <c r="G75" s="61">
        <v>10000</v>
      </c>
      <c r="H75" s="61">
        <v>10000</v>
      </c>
      <c r="I75" s="61">
        <v>10000</v>
      </c>
      <c r="K75" s="8"/>
    </row>
    <row r="76" spans="1:11" ht="14.25" x14ac:dyDescent="0.2">
      <c r="A76" s="80"/>
      <c r="B76" s="80"/>
      <c r="C76" s="61"/>
      <c r="D76" s="80"/>
      <c r="E76" s="39"/>
      <c r="F76" s="23" t="s">
        <v>78</v>
      </c>
      <c r="G76" s="61"/>
      <c r="H76" s="61"/>
      <c r="I76" s="61"/>
      <c r="K76" s="8"/>
    </row>
    <row r="77" spans="1:11" ht="14.25" x14ac:dyDescent="0.2">
      <c r="A77" s="27">
        <f>SUM(A62:A76)</f>
        <v>174691.66</v>
      </c>
      <c r="B77" s="27">
        <f>SUM(B62:B76)</f>
        <v>190228.12999999998</v>
      </c>
      <c r="C77" s="27">
        <f>SUM(C62:C76)</f>
        <v>130675</v>
      </c>
      <c r="D77" s="27">
        <f>SUM(D62:D76)</f>
        <v>175098.63</v>
      </c>
      <c r="E77" s="28"/>
      <c r="F77" s="66" t="s">
        <v>29</v>
      </c>
      <c r="G77" s="27">
        <f>SUM(G62:G76)</f>
        <v>195300</v>
      </c>
      <c r="H77" s="27">
        <f>SUM(H62:H76)</f>
        <v>195300</v>
      </c>
      <c r="I77" s="27">
        <f>SUM(I62:I76)</f>
        <v>190500</v>
      </c>
      <c r="K77" s="8"/>
    </row>
    <row r="78" spans="1:11" ht="14.25" x14ac:dyDescent="0.2">
      <c r="A78" s="30"/>
      <c r="B78" s="30"/>
      <c r="C78" s="30"/>
      <c r="D78" s="30"/>
      <c r="E78" s="31"/>
      <c r="F78" s="65"/>
      <c r="G78" s="30"/>
      <c r="H78" s="30"/>
      <c r="I78" s="30"/>
      <c r="K78" s="8"/>
    </row>
    <row r="79" spans="1:11" ht="18" customHeight="1" x14ac:dyDescent="0.2">
      <c r="A79" s="63"/>
      <c r="B79" s="63"/>
      <c r="C79" s="63"/>
      <c r="D79" s="63"/>
      <c r="E79" s="57"/>
      <c r="F79" s="58"/>
      <c r="G79" s="63"/>
      <c r="H79" s="63"/>
      <c r="I79" s="63"/>
    </row>
    <row r="80" spans="1:11" ht="15" customHeight="1" x14ac:dyDescent="0.2">
      <c r="A80" s="55"/>
      <c r="B80" s="55"/>
      <c r="C80" s="56">
        <v>165216</v>
      </c>
      <c r="D80" s="56">
        <v>164829.34</v>
      </c>
      <c r="E80" s="57"/>
      <c r="F80" s="81" t="s">
        <v>35</v>
      </c>
      <c r="G80" s="56">
        <v>184102</v>
      </c>
      <c r="H80" s="56">
        <v>184102</v>
      </c>
      <c r="I80" s="56">
        <v>184102</v>
      </c>
    </row>
    <row r="81" spans="1:12" ht="14.25" x14ac:dyDescent="0.2">
      <c r="A81" s="56">
        <v>74322</v>
      </c>
      <c r="B81" s="56">
        <v>154112.92000000001</v>
      </c>
      <c r="C81" s="55"/>
      <c r="D81" s="55"/>
      <c r="E81" s="57"/>
      <c r="F81" s="67" t="s">
        <v>11</v>
      </c>
      <c r="G81" s="63"/>
      <c r="H81" s="63"/>
      <c r="I81" s="63"/>
    </row>
    <row r="82" spans="1:12" ht="14.25" x14ac:dyDescent="0.2">
      <c r="A82" s="27">
        <f>SUM(A77+A81)+A79</f>
        <v>249013.66</v>
      </c>
      <c r="B82" s="27">
        <f>SUM(B77+B81)+B79</f>
        <v>344341.05</v>
      </c>
      <c r="C82" s="27">
        <f>SUM(C77+C80)</f>
        <v>295891</v>
      </c>
      <c r="D82" s="27">
        <f>SUM(D77+D80)</f>
        <v>339927.97</v>
      </c>
      <c r="E82" s="28"/>
      <c r="F82" s="19" t="s">
        <v>23</v>
      </c>
      <c r="G82" s="27">
        <f>SUM(G77+G80)</f>
        <v>379402</v>
      </c>
      <c r="H82" s="27">
        <f>SUM(H77+H80)</f>
        <v>379402</v>
      </c>
      <c r="I82" s="27">
        <f>SUM(I77+I80)</f>
        <v>374602</v>
      </c>
    </row>
    <row r="83" spans="1:12" ht="14.25" customHeight="1" x14ac:dyDescent="0.2">
      <c r="A83" s="27">
        <f>A55</f>
        <v>249014.36000000002</v>
      </c>
      <c r="B83" s="27">
        <f>B55</f>
        <v>344341.08</v>
      </c>
      <c r="C83" s="27">
        <f>C55</f>
        <v>295891</v>
      </c>
      <c r="D83" s="27">
        <f>D55</f>
        <v>289999.32999999996</v>
      </c>
      <c r="E83" s="28"/>
      <c r="F83" s="19" t="s">
        <v>24</v>
      </c>
      <c r="G83" s="27">
        <f>G55</f>
        <v>379402</v>
      </c>
      <c r="H83" s="27">
        <f>H55</f>
        <v>379402</v>
      </c>
      <c r="I83" s="27">
        <f>I55</f>
        <v>374602</v>
      </c>
    </row>
    <row r="84" spans="1:12" ht="15" x14ac:dyDescent="0.25">
      <c r="A84" s="3"/>
      <c r="B84" s="3"/>
      <c r="C84" s="3"/>
      <c r="D84" s="3"/>
      <c r="E84" s="4"/>
      <c r="F84" s="1"/>
      <c r="G84" s="1"/>
      <c r="H84" s="1"/>
      <c r="I84" s="1"/>
    </row>
    <row r="85" spans="1:12" ht="6" customHeight="1" x14ac:dyDescent="0.15"/>
    <row r="88" spans="1:12" ht="18" customHeight="1" x14ac:dyDescent="0.15"/>
    <row r="89" spans="1:12" ht="18" customHeight="1" x14ac:dyDescent="0.15"/>
    <row r="94" spans="1:12" ht="15" x14ac:dyDescent="0.25">
      <c r="J94" s="9"/>
      <c r="K94" s="9"/>
      <c r="L94" s="9"/>
    </row>
    <row r="95" spans="1:12" ht="15" x14ac:dyDescent="0.25">
      <c r="J95" s="9"/>
      <c r="K95" s="9"/>
      <c r="L95" s="9"/>
    </row>
    <row r="96" spans="1:12" ht="15" x14ac:dyDescent="0.25">
      <c r="J96" s="9"/>
      <c r="K96" s="9"/>
      <c r="L96" s="9"/>
    </row>
    <row r="97" spans="10:12" ht="15" x14ac:dyDescent="0.25">
      <c r="J97" s="9"/>
      <c r="K97" s="9"/>
      <c r="L97" s="9"/>
    </row>
    <row r="98" spans="10:12" ht="15" x14ac:dyDescent="0.25">
      <c r="J98" s="9"/>
      <c r="K98" s="9"/>
      <c r="L98" s="9"/>
    </row>
    <row r="99" spans="10:12" ht="15" x14ac:dyDescent="0.25">
      <c r="J99" s="9"/>
      <c r="K99" s="9"/>
      <c r="L99" s="9"/>
    </row>
    <row r="100" spans="10:12" ht="15" x14ac:dyDescent="0.25">
      <c r="J100" s="3"/>
      <c r="K100" s="3"/>
      <c r="L100" s="3"/>
    </row>
    <row r="101" spans="10:12" ht="15" x14ac:dyDescent="0.25">
      <c r="J101" s="9"/>
      <c r="K101" s="9"/>
      <c r="L101" s="9"/>
    </row>
    <row r="102" spans="10:12" ht="15" x14ac:dyDescent="0.25">
      <c r="J102" s="9"/>
      <c r="K102" s="9"/>
      <c r="L102" s="9"/>
    </row>
    <row r="103" spans="10:12" ht="15" x14ac:dyDescent="0.25">
      <c r="J103" s="9"/>
      <c r="K103" s="9"/>
      <c r="L103" s="9"/>
    </row>
    <row r="104" spans="10:12" ht="15" x14ac:dyDescent="0.25">
      <c r="J104" s="9"/>
      <c r="K104" s="9"/>
      <c r="L104" s="9"/>
    </row>
    <row r="105" spans="10:12" ht="3" customHeight="1" x14ac:dyDescent="0.15">
      <c r="J105" s="5"/>
    </row>
    <row r="106" spans="10:12" x14ac:dyDescent="0.15">
      <c r="J106" s="5"/>
    </row>
    <row r="107" spans="10:12" x14ac:dyDescent="0.15">
      <c r="J107" s="5"/>
    </row>
    <row r="108" spans="10:12" x14ac:dyDescent="0.15">
      <c r="J108" s="5"/>
    </row>
    <row r="109" spans="10:12" x14ac:dyDescent="0.15">
      <c r="J109" s="5"/>
    </row>
    <row r="110" spans="10:12" x14ac:dyDescent="0.15">
      <c r="J110" s="5"/>
    </row>
    <row r="111" spans="10:12" x14ac:dyDescent="0.15">
      <c r="J111" s="5"/>
    </row>
    <row r="112" spans="10:12" x14ac:dyDescent="0.15">
      <c r="J112" s="5"/>
    </row>
    <row r="113" spans="10:15" x14ac:dyDescent="0.15">
      <c r="J113" s="6"/>
    </row>
    <row r="114" spans="10:15" x14ac:dyDescent="0.15">
      <c r="J114" s="6"/>
    </row>
    <row r="116" spans="10:15" x14ac:dyDescent="0.15">
      <c r="J116" s="6"/>
    </row>
    <row r="118" spans="10:15" ht="3" customHeight="1" x14ac:dyDescent="0.15">
      <c r="J118" s="6"/>
    </row>
    <row r="119" spans="10:15" x14ac:dyDescent="0.15">
      <c r="J119" s="5"/>
    </row>
    <row r="120" spans="10:15" x14ac:dyDescent="0.15">
      <c r="J120" s="5"/>
    </row>
    <row r="122" spans="10:15" x14ac:dyDescent="0.15">
      <c r="J122" s="5"/>
    </row>
    <row r="123" spans="10:15" x14ac:dyDescent="0.15">
      <c r="J123" s="5"/>
    </row>
    <row r="124" spans="10:15" ht="3" customHeight="1" x14ac:dyDescent="0.15"/>
    <row r="125" spans="10:15" x14ac:dyDescent="0.15">
      <c r="J125" s="6"/>
      <c r="O125" s="5"/>
    </row>
    <row r="126" spans="10:15" x14ac:dyDescent="0.15">
      <c r="J126" s="5"/>
    </row>
    <row r="127" spans="10:15" x14ac:dyDescent="0.15">
      <c r="J127" s="5"/>
    </row>
    <row r="128" spans="10:15" ht="3" customHeight="1" x14ac:dyDescent="0.15">
      <c r="J128" s="5"/>
    </row>
    <row r="130" spans="10:16" ht="15" customHeight="1" x14ac:dyDescent="0.15"/>
    <row r="131" spans="10:16" x14ac:dyDescent="0.15">
      <c r="J131" s="6"/>
    </row>
    <row r="135" spans="10:16" x14ac:dyDescent="0.15">
      <c r="J135" s="7"/>
      <c r="K135" s="7"/>
      <c r="L135" s="7"/>
      <c r="M135" s="7"/>
      <c r="N135" s="7"/>
      <c r="O135" s="7"/>
      <c r="P135" s="7"/>
    </row>
    <row r="136" spans="10:16" x14ac:dyDescent="0.15">
      <c r="J136" s="5"/>
      <c r="L136" s="6"/>
      <c r="N136" s="6"/>
      <c r="P136" s="6"/>
    </row>
    <row r="137" spans="10:16" x14ac:dyDescent="0.15">
      <c r="J137" s="6"/>
      <c r="L137" s="6"/>
      <c r="N137" s="6"/>
      <c r="P137" s="6"/>
    </row>
    <row r="138" spans="10:16" x14ac:dyDescent="0.15">
      <c r="J138" s="5"/>
    </row>
    <row r="139" spans="10:16" x14ac:dyDescent="0.15">
      <c r="J139" s="5"/>
    </row>
    <row r="140" spans="10:16" x14ac:dyDescent="0.15">
      <c r="J140" s="5"/>
    </row>
    <row r="141" spans="10:16" x14ac:dyDescent="0.15">
      <c r="J141" s="5"/>
    </row>
    <row r="142" spans="10:16" x14ac:dyDescent="0.15">
      <c r="J142" s="5"/>
    </row>
    <row r="143" spans="10:16" ht="15" customHeight="1" x14ac:dyDescent="0.15"/>
    <row r="144" spans="10:16" ht="14.25" customHeight="1" x14ac:dyDescent="0.15"/>
    <row r="145" ht="14.25" customHeight="1" x14ac:dyDescent="0.15"/>
    <row r="146" ht="6" customHeight="1" x14ac:dyDescent="0.15"/>
    <row r="148" ht="6" customHeight="1" x14ac:dyDescent="0.15"/>
    <row r="161" ht="6" customHeight="1" x14ac:dyDescent="0.15"/>
    <row r="165" ht="6" customHeight="1" x14ac:dyDescent="0.15"/>
    <row r="167" ht="6" customHeight="1" x14ac:dyDescent="0.15"/>
    <row r="182" ht="6" customHeight="1" x14ac:dyDescent="0.15"/>
    <row r="189" ht="6" customHeight="1" x14ac:dyDescent="0.15"/>
    <row r="191" ht="6" customHeight="1" x14ac:dyDescent="0.15"/>
    <row r="207" ht="6" customHeight="1" x14ac:dyDescent="0.15"/>
    <row r="211" ht="6" customHeight="1" x14ac:dyDescent="0.15"/>
    <row r="213" ht="5.25" customHeight="1" x14ac:dyDescent="0.15"/>
    <row r="227" ht="6" customHeight="1" x14ac:dyDescent="0.15"/>
    <row r="232" ht="6" customHeight="1" x14ac:dyDescent="0.15"/>
    <row r="234" ht="6" customHeight="1" x14ac:dyDescent="0.15"/>
    <row r="250" ht="6" customHeight="1" x14ac:dyDescent="0.15"/>
    <row r="259" ht="6" customHeight="1" x14ac:dyDescent="0.15"/>
    <row r="260" ht="31.5" customHeight="1" x14ac:dyDescent="0.15"/>
  </sheetData>
  <mergeCells count="9">
    <mergeCell ref="A58:C58"/>
    <mergeCell ref="G58:I58"/>
    <mergeCell ref="A5:C5"/>
    <mergeCell ref="G5:I5"/>
    <mergeCell ref="A36:C36"/>
    <mergeCell ref="G36:I36"/>
    <mergeCell ref="G15:I15"/>
    <mergeCell ref="G28:I28"/>
    <mergeCell ref="G25:I25"/>
  </mergeCells>
  <phoneticPr fontId="3" type="noConversion"/>
  <printOptions gridLines="1"/>
  <pageMargins left="1" right="0.5" top="0.5" bottom="0.25" header="0.5" footer="0.5"/>
  <pageSetup scale="85" orientation="landscape" r:id="rId1"/>
  <headerFooter alignWithMargins="0">
    <oddHeader>&amp;R&amp;D</oddHeader>
    <oddFooter>&amp;R&amp;P</oddFooter>
  </headerFooter>
  <rowBreaks count="9" manualBreakCount="9">
    <brk id="33" max="8" man="1"/>
    <brk id="55" max="8" man="1"/>
    <brk id="87" max="16383" man="1"/>
    <brk id="131" max="16383" man="1"/>
    <brk id="150" max="16383" man="1"/>
    <brk id="172" max="16383" man="1"/>
    <brk id="196" max="16383" man="1"/>
    <brk id="217" max="16383" man="1"/>
    <brk id="236" max="16383" man="1"/>
  </rowBreaks>
  <ignoredErrors>
    <ignoredError sqref="C7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3"/>
  <sheetViews>
    <sheetView tabSelected="1" workbookViewId="0">
      <selection activeCell="A5" sqref="A5"/>
    </sheetView>
  </sheetViews>
  <sheetFormatPr defaultRowHeight="12" x14ac:dyDescent="0.15"/>
  <sheetData>
    <row r="2" spans="1:10" ht="12.75" x14ac:dyDescent="0.2">
      <c r="A2" s="72" t="s">
        <v>45</v>
      </c>
      <c r="B2" s="73"/>
      <c r="C2" s="73"/>
      <c r="D2" s="73"/>
      <c r="E2" s="73"/>
    </row>
    <row r="5" spans="1:10" ht="12.75" x14ac:dyDescent="0.2">
      <c r="A5" t="s">
        <v>46</v>
      </c>
      <c r="E5" s="74" t="s">
        <v>47</v>
      </c>
      <c r="F5" s="74"/>
      <c r="G5" s="74"/>
      <c r="H5" s="74"/>
      <c r="I5" s="74"/>
      <c r="J5" s="74"/>
    </row>
    <row r="6" spans="1:10" ht="12.75" x14ac:dyDescent="0.2">
      <c r="A6" t="s">
        <v>48</v>
      </c>
      <c r="E6" s="74" t="s">
        <v>49</v>
      </c>
      <c r="F6" s="74"/>
      <c r="G6" s="74"/>
      <c r="H6" s="74"/>
      <c r="I6" s="74"/>
      <c r="J6" s="74"/>
    </row>
    <row r="7" spans="1:10" ht="12.75" x14ac:dyDescent="0.2">
      <c r="A7" t="s">
        <v>50</v>
      </c>
      <c r="E7" s="74" t="s">
        <v>51</v>
      </c>
      <c r="F7" s="74"/>
      <c r="G7" s="74"/>
      <c r="H7" s="74"/>
      <c r="I7" s="74"/>
      <c r="J7" s="74"/>
    </row>
    <row r="8" spans="1:10" x14ac:dyDescent="0.15">
      <c r="A8" t="s">
        <v>52</v>
      </c>
    </row>
    <row r="9" spans="1:10" ht="12.75" x14ac:dyDescent="0.2">
      <c r="A9" s="74"/>
      <c r="B9" s="74" t="s">
        <v>53</v>
      </c>
    </row>
    <row r="12" spans="1:10" ht="12.75" x14ac:dyDescent="0.2">
      <c r="A12" t="s">
        <v>54</v>
      </c>
      <c r="E12" s="74" t="s">
        <v>55</v>
      </c>
      <c r="F12" s="74"/>
      <c r="G12" s="74"/>
      <c r="H12" s="74"/>
    </row>
    <row r="13" spans="1:10" ht="12.75" x14ac:dyDescent="0.2">
      <c r="A13" t="s">
        <v>48</v>
      </c>
      <c r="E13" s="74" t="s">
        <v>56</v>
      </c>
      <c r="F13" s="74"/>
      <c r="G13" s="74"/>
      <c r="H13" s="74"/>
    </row>
    <row r="14" spans="1:10" ht="12.75" x14ac:dyDescent="0.2">
      <c r="A14" t="s">
        <v>50</v>
      </c>
      <c r="E14" s="74" t="s">
        <v>57</v>
      </c>
      <c r="F14" s="74"/>
      <c r="G14" s="74"/>
      <c r="H14" s="74"/>
    </row>
    <row r="15" spans="1:10" ht="12.75" x14ac:dyDescent="0.2">
      <c r="E15" s="74" t="s">
        <v>58</v>
      </c>
      <c r="F15" s="74"/>
      <c r="G15" s="74"/>
      <c r="H15" s="74"/>
    </row>
    <row r="16" spans="1:10" ht="12.75" x14ac:dyDescent="0.2">
      <c r="B16" s="74" t="s">
        <v>59</v>
      </c>
    </row>
    <row r="21" spans="1:7" x14ac:dyDescent="0.15">
      <c r="A21" s="97" t="s">
        <v>25</v>
      </c>
      <c r="B21" s="97"/>
      <c r="C21" s="97"/>
      <c r="D21" s="97"/>
      <c r="E21" s="97"/>
      <c r="F21" s="97"/>
      <c r="G21" s="97"/>
    </row>
    <row r="22" spans="1:7" x14ac:dyDescent="0.15">
      <c r="A22" s="97"/>
      <c r="B22" s="97"/>
      <c r="C22" s="97"/>
      <c r="D22" s="97"/>
      <c r="E22" s="97"/>
      <c r="F22" s="97"/>
      <c r="G22" s="97"/>
    </row>
    <row r="23" spans="1:7" x14ac:dyDescent="0.15">
      <c r="A23" s="97"/>
      <c r="B23" s="97"/>
      <c r="C23" s="97"/>
      <c r="D23" s="97"/>
      <c r="E23" s="97"/>
      <c r="F23" s="97"/>
      <c r="G23" s="97"/>
    </row>
  </sheetData>
  <sheetProtection algorithmName="SHA-512" hashValue="oQPkQMWJ1Q4QP63m6HArIbK8Ti4vCljJIZdu1oX+03QeBV+cpgmz4dQT0dsAHrFR+jnStHXuD3PZcK67pp3QxA==" saltValue="2Nqyzja8K8Khj3Q3ne/WZw==" spinCount="100000" sheet="1" objects="1" scenarios="1"/>
  <mergeCells count="1">
    <mergeCell ref="A21:G23"/>
  </mergeCells>
  <phoneticPr fontId="3" type="noConversion"/>
  <printOptions horizontalCentered="1" verticalCentered="1"/>
  <pageMargins left="0.25" right="0.25" top="0.25" bottom="0.2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Detail</vt:lpstr>
      <vt:lpstr>Budget Filing docs</vt:lpstr>
      <vt:lpstr>'Budget Detail'!Print_Area</vt:lpstr>
      <vt:lpstr>'Budget Detail'!Print_Area_MI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Richard C. Long</dc:creator>
  <cp:lastModifiedBy>Rainier Cemetery District</cp:lastModifiedBy>
  <cp:lastPrinted>2023-07-24T13:21:58Z</cp:lastPrinted>
  <dcterms:created xsi:type="dcterms:W3CDTF">1999-04-06T02:12:01Z</dcterms:created>
  <dcterms:modified xsi:type="dcterms:W3CDTF">2023-07-25T13:21:15Z</dcterms:modified>
</cp:coreProperties>
</file>